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Ridan\Documents\"/>
    </mc:Choice>
  </mc:AlternateContent>
  <bookViews>
    <workbookView xWindow="0" yWindow="0" windowWidth="28800" windowHeight="11835"/>
  </bookViews>
  <sheets>
    <sheet name="Лист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F17" i="1"/>
  <c r="E17" i="1"/>
  <c r="F31" i="1"/>
  <c r="F30" i="1"/>
  <c r="E30" i="1"/>
  <c r="D3" i="1"/>
  <c r="C4" i="1"/>
  <c r="C11" i="1" s="1"/>
  <c r="D11" i="1" l="1"/>
  <c r="E31" i="1"/>
  <c r="C5" i="1"/>
  <c r="C3" i="1"/>
  <c r="C12" i="1" l="1"/>
  <c r="D31" i="1"/>
  <c r="D30" i="1"/>
  <c r="D32" i="1"/>
  <c r="D17" i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12" i="1"/>
  <c r="D13" i="1"/>
  <c r="D14" i="1" s="1"/>
  <c r="C13" i="1"/>
  <c r="C14" i="1" s="1"/>
  <c r="C31" i="1"/>
  <c r="C17" i="1"/>
  <c r="C30" i="1"/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32" i="1"/>
</calcChain>
</file>

<file path=xl/comments1.xml><?xml version="1.0" encoding="utf-8"?>
<comments xmlns="http://schemas.openxmlformats.org/spreadsheetml/2006/main">
  <authors>
    <author>Fedorov_A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Fedorov_A:</t>
        </r>
        <r>
          <rPr>
            <sz val="9"/>
            <color indexed="81"/>
            <rFont val="Tahoma"/>
            <family val="2"/>
            <charset val="204"/>
          </rPr>
          <t xml:space="preserve">
В реальном предложении одного из продавцов ПО - 1 106 184 руб. с НДС</t>
        </r>
      </text>
    </comment>
  </commentList>
</comments>
</file>

<file path=xl/sharedStrings.xml><?xml version="1.0" encoding="utf-8"?>
<sst xmlns="http://schemas.openxmlformats.org/spreadsheetml/2006/main" count="18" uniqueCount="18">
  <si>
    <t>Ежегодные затраты по варианту 1</t>
  </si>
  <si>
    <t>Ежемесячные затраты по варианту 2</t>
  </si>
  <si>
    <t>Количество человек</t>
  </si>
  <si>
    <t>1. Вариант. Лицензирование Office 365 по подписке на год</t>
  </si>
  <si>
    <t>2. Вариант. Лицензирование Office 365 на основе ежемесячных платежей</t>
  </si>
  <si>
    <t>Вариант 2</t>
  </si>
  <si>
    <t>Вариант 1</t>
  </si>
  <si>
    <t>Стоимость подписки на Office 365 при ежемесячных платежах</t>
  </si>
  <si>
    <t>Депозит</t>
  </si>
  <si>
    <t>Кредитование</t>
  </si>
  <si>
    <t>Без расчета FV</t>
  </si>
  <si>
    <t>Годовая ставка</t>
  </si>
  <si>
    <t>Пересчитанная месячная ставка</t>
  </si>
  <si>
    <t>Стоимость подписки на Office 365 при подписке на год (в пересчете на месяц)</t>
  </si>
  <si>
    <t>Расчетная формула</t>
  </si>
  <si>
    <t>Функция Excel БС (1 вариант)</t>
  </si>
  <si>
    <t>Функция Excel БС (2 вариант)</t>
  </si>
  <si>
    <t>Месяцы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</si>
</sst>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р.&quot;;[Red]\-#,##0.00\ &quot;р.&quot;"/>
    <numFmt numFmtId="164" formatCode="#,##0.00\ &quot;р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8" fontId="0" fillId="0" borderId="0" xfId="0" applyNumberFormat="1"/>
    <xf numFmtId="0" fontId="0" fillId="0" borderId="1" xfId="0" applyBorder="1"/>
    <xf numFmtId="164" fontId="1" fillId="2" borderId="1" xfId="1" applyNumberFormat="1" applyBorder="1"/>
    <xf numFmtId="8" fontId="1" fillId="2" borderId="1" xfId="1" applyNumberFormat="1" applyBorder="1"/>
    <xf numFmtId="9" fontId="0" fillId="0" borderId="1" xfId="0" applyNumberFormat="1" applyBorder="1"/>
    <xf numFmtId="164" fontId="0" fillId="0" borderId="1" xfId="0" applyNumberFormat="1" applyBorder="1"/>
    <xf numFmtId="8" fontId="0" fillId="0" borderId="1" xfId="0" applyNumberFormat="1" applyFont="1" applyBorder="1"/>
    <xf numFmtId="8" fontId="2" fillId="0" borderId="1" xfId="0" applyNumberFormat="1" applyFont="1" applyBorder="1"/>
    <xf numFmtId="8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8" fontId="2" fillId="0" borderId="2" xfId="0" applyNumberFormat="1" applyFont="1" applyBorder="1"/>
    <xf numFmtId="0" fontId="0" fillId="0" borderId="0" xfId="0" applyBorder="1"/>
    <xf numFmtId="8" fontId="1" fillId="2" borderId="0" xfId="1" applyNumberFormat="1" applyBorder="1"/>
    <xf numFmtId="10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1" xfId="0" applyBorder="1" applyAlignment="1">
      <alignment horizontal="right"/>
    </xf>
    <xf numFmtId="164" fontId="2" fillId="0" borderId="1" xfId="0" applyNumberFormat="1" applyFont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35"/>
  <sheetViews>
    <sheetView tabSelected="1" workbookViewId="0">
      <selection activeCell="I26" sqref="I26"/>
    </sheetView>
  </sheetViews>
  <sheetFormatPr defaultRowHeight="15" x14ac:dyDescent="0.25"/>
  <cols>
    <col min="1" max="1" width="1.5703125" customWidth="1"/>
    <col min="2" max="2" width="72.140625" customWidth="1"/>
    <col min="3" max="3" width="19.140625" customWidth="1"/>
    <col min="4" max="4" width="14.42578125" bestFit="1" customWidth="1"/>
    <col min="5" max="6" width="13.7109375" bestFit="1" customWidth="1"/>
  </cols>
  <sheetData>
    <row r="1" spans="2:6" ht="9.75" customHeight="1" x14ac:dyDescent="0.25"/>
    <row r="2" spans="2:6" x14ac:dyDescent="0.25">
      <c r="B2" s="2" t="s">
        <v>11</v>
      </c>
      <c r="C2" s="5">
        <v>0.1</v>
      </c>
      <c r="D2" s="5">
        <v>0.18</v>
      </c>
    </row>
    <row r="3" spans="2:6" x14ac:dyDescent="0.25">
      <c r="B3" s="2" t="s">
        <v>12</v>
      </c>
      <c r="C3" s="15">
        <f>C2/12</f>
        <v>8.3333333333333332E-3</v>
      </c>
      <c r="D3" s="15">
        <f>D2/12</f>
        <v>1.4999999999999999E-2</v>
      </c>
    </row>
    <row r="4" spans="2:6" x14ac:dyDescent="0.25">
      <c r="B4" s="2" t="s">
        <v>0</v>
      </c>
      <c r="C4" s="6">
        <f>C7*C6*12</f>
        <v>1106400</v>
      </c>
      <c r="D4" s="6"/>
    </row>
    <row r="5" spans="2:6" x14ac:dyDescent="0.25">
      <c r="B5" s="2" t="s">
        <v>1</v>
      </c>
      <c r="C5" s="6">
        <f>C6*C8</f>
        <v>100000</v>
      </c>
      <c r="D5" s="2"/>
    </row>
    <row r="6" spans="2:6" x14ac:dyDescent="0.25">
      <c r="B6" s="2" t="s">
        <v>2</v>
      </c>
      <c r="C6" s="2">
        <v>200</v>
      </c>
      <c r="D6" s="2"/>
    </row>
    <row r="7" spans="2:6" x14ac:dyDescent="0.25">
      <c r="B7" s="2" t="s">
        <v>13</v>
      </c>
      <c r="C7" s="6">
        <v>461</v>
      </c>
      <c r="D7" s="9"/>
    </row>
    <row r="8" spans="2:6" x14ac:dyDescent="0.25">
      <c r="B8" s="2" t="s">
        <v>7</v>
      </c>
      <c r="C8" s="6">
        <v>500</v>
      </c>
      <c r="D8" s="9"/>
    </row>
    <row r="10" spans="2:6" x14ac:dyDescent="0.25">
      <c r="C10" s="16" t="s">
        <v>8</v>
      </c>
      <c r="D10" s="16" t="s">
        <v>9</v>
      </c>
    </row>
    <row r="11" spans="2:6" x14ac:dyDescent="0.25">
      <c r="B11" s="2" t="s">
        <v>3</v>
      </c>
      <c r="C11" s="3">
        <f>C4*(1+C2)</f>
        <v>1217040</v>
      </c>
      <c r="D11" s="3">
        <f>C4*(1+D2)</f>
        <v>1305552</v>
      </c>
    </row>
    <row r="12" spans="2:6" x14ac:dyDescent="0.25">
      <c r="B12" s="2" t="s">
        <v>4</v>
      </c>
      <c r="C12" s="4">
        <f>FV(C3,12,-C5,0,0)</f>
        <v>1256556.8092955619</v>
      </c>
      <c r="D12" s="4">
        <f>FV(D3,12,-C5)</f>
        <v>1304121.1430768885</v>
      </c>
    </row>
    <row r="13" spans="2:6" x14ac:dyDescent="0.25">
      <c r="B13" s="2" t="s">
        <v>10</v>
      </c>
      <c r="C13" s="4">
        <f>$C$5*12</f>
        <v>1200000</v>
      </c>
      <c r="D13" s="4">
        <f>$C$5*12</f>
        <v>1200000</v>
      </c>
    </row>
    <row r="14" spans="2:6" x14ac:dyDescent="0.25">
      <c r="B14" s="13"/>
      <c r="C14" s="14">
        <f>C13-C4</f>
        <v>93600</v>
      </c>
      <c r="D14" s="14">
        <f>D13-D4</f>
        <v>1200000</v>
      </c>
    </row>
    <row r="16" spans="2:6" x14ac:dyDescent="0.25">
      <c r="B16" s="19" t="s">
        <v>17</v>
      </c>
      <c r="C16" s="10" t="s">
        <v>5</v>
      </c>
      <c r="D16" s="11"/>
      <c r="E16" s="17" t="s">
        <v>6</v>
      </c>
      <c r="F16" s="18"/>
    </row>
    <row r="17" spans="2:6" x14ac:dyDescent="0.25">
      <c r="B17" s="2">
        <v>1</v>
      </c>
      <c r="C17" s="7">
        <f>$C$5</f>
        <v>100000</v>
      </c>
      <c r="D17" s="7">
        <f>$C$5</f>
        <v>100000</v>
      </c>
      <c r="E17" s="6">
        <f>$C$4</f>
        <v>1106400</v>
      </c>
      <c r="F17" s="6">
        <f>$C$4</f>
        <v>1106400</v>
      </c>
    </row>
    <row r="18" spans="2:6" x14ac:dyDescent="0.25">
      <c r="B18" s="2">
        <v>2</v>
      </c>
      <c r="C18" s="7">
        <f>$C$5+C17*(1+$C$3)</f>
        <v>200833.33333333331</v>
      </c>
      <c r="D18" s="7">
        <f>$C$5+D17*(1+$D$3)</f>
        <v>201500</v>
      </c>
      <c r="E18" s="2"/>
      <c r="F18" s="2"/>
    </row>
    <row r="19" spans="2:6" x14ac:dyDescent="0.25">
      <c r="B19" s="2">
        <v>3</v>
      </c>
      <c r="C19" s="7">
        <f t="shared" ref="C19:C28" si="0">$C$5+C18*(1+$C$3)</f>
        <v>302506.94444444438</v>
      </c>
      <c r="D19" s="7">
        <f t="shared" ref="D19:D28" si="1">$C$5+D18*(1+$D$3)</f>
        <v>304522.5</v>
      </c>
      <c r="E19" s="2"/>
      <c r="F19" s="2"/>
    </row>
    <row r="20" spans="2:6" x14ac:dyDescent="0.25">
      <c r="B20" s="2">
        <v>4</v>
      </c>
      <c r="C20" s="7">
        <f t="shared" si="0"/>
        <v>405027.83564814809</v>
      </c>
      <c r="D20" s="7">
        <f t="shared" si="1"/>
        <v>409090.33749999997</v>
      </c>
      <c r="E20" s="2"/>
      <c r="F20" s="2"/>
    </row>
    <row r="21" spans="2:6" x14ac:dyDescent="0.25">
      <c r="B21" s="2">
        <v>5</v>
      </c>
      <c r="C21" s="7">
        <f t="shared" si="0"/>
        <v>508403.06761188264</v>
      </c>
      <c r="D21" s="7">
        <f t="shared" si="1"/>
        <v>515226.6925624999</v>
      </c>
      <c r="E21" s="2"/>
      <c r="F21" s="2"/>
    </row>
    <row r="22" spans="2:6" x14ac:dyDescent="0.25">
      <c r="B22" s="2">
        <v>6</v>
      </c>
      <c r="C22" s="7">
        <f t="shared" si="0"/>
        <v>612639.75984198158</v>
      </c>
      <c r="D22" s="7">
        <f t="shared" si="1"/>
        <v>622955.09295093734</v>
      </c>
      <c r="E22" s="2"/>
      <c r="F22" s="2"/>
    </row>
    <row r="23" spans="2:6" x14ac:dyDescent="0.25">
      <c r="B23" s="2">
        <v>7</v>
      </c>
      <c r="C23" s="7">
        <f t="shared" si="0"/>
        <v>717745.09117399808</v>
      </c>
      <c r="D23" s="7">
        <f t="shared" si="1"/>
        <v>732299.41934520134</v>
      </c>
      <c r="E23" s="2"/>
      <c r="F23" s="2"/>
    </row>
    <row r="24" spans="2:6" x14ac:dyDescent="0.25">
      <c r="B24" s="2">
        <v>8</v>
      </c>
      <c r="C24" s="7">
        <f t="shared" si="0"/>
        <v>823726.30026711465</v>
      </c>
      <c r="D24" s="7">
        <f t="shared" si="1"/>
        <v>843283.91063537926</v>
      </c>
      <c r="E24" s="2"/>
      <c r="F24" s="2"/>
    </row>
    <row r="25" spans="2:6" x14ac:dyDescent="0.25">
      <c r="B25" s="2">
        <v>9</v>
      </c>
      <c r="C25" s="7">
        <f t="shared" si="0"/>
        <v>930590.68610267388</v>
      </c>
      <c r="D25" s="7">
        <f t="shared" si="1"/>
        <v>955933.16929490992</v>
      </c>
      <c r="E25" s="2"/>
      <c r="F25" s="2"/>
    </row>
    <row r="26" spans="2:6" x14ac:dyDescent="0.25">
      <c r="B26" s="2">
        <v>10</v>
      </c>
      <c r="C26" s="7">
        <f t="shared" si="0"/>
        <v>1038345.6084868629</v>
      </c>
      <c r="D26" s="7">
        <f t="shared" si="1"/>
        <v>1070272.1668343334</v>
      </c>
      <c r="E26" s="2"/>
      <c r="F26" s="2"/>
    </row>
    <row r="27" spans="2:6" x14ac:dyDescent="0.25">
      <c r="B27" s="2">
        <v>11</v>
      </c>
      <c r="C27" s="7">
        <f t="shared" si="0"/>
        <v>1146998.4885575867</v>
      </c>
      <c r="D27" s="7">
        <f t="shared" si="1"/>
        <v>1186326.2493368483</v>
      </c>
      <c r="E27" s="2"/>
      <c r="F27" s="2"/>
    </row>
    <row r="28" spans="2:6" x14ac:dyDescent="0.25">
      <c r="B28" s="2">
        <v>12</v>
      </c>
      <c r="C28" s="8">
        <f t="shared" si="0"/>
        <v>1256556.8092955665</v>
      </c>
      <c r="D28" s="8">
        <f t="shared" si="1"/>
        <v>1304121.1430769009</v>
      </c>
      <c r="E28" s="20">
        <f>C4+E17*C2</f>
        <v>1217040</v>
      </c>
      <c r="F28" s="20">
        <f>C4+F17*D2</f>
        <v>1305552</v>
      </c>
    </row>
    <row r="29" spans="2:6" x14ac:dyDescent="0.25">
      <c r="B29" s="13"/>
      <c r="C29" s="8"/>
      <c r="D29" s="12"/>
      <c r="E29" s="6"/>
      <c r="F29" s="2"/>
    </row>
    <row r="30" spans="2:6" x14ac:dyDescent="0.25">
      <c r="B30" t="s">
        <v>15</v>
      </c>
      <c r="C30" s="8">
        <f>FV($C$3,12,-$C$5,0,0)</f>
        <v>1256556.8092955619</v>
      </c>
      <c r="D30" s="8">
        <f>FV($D$3,12,-$C$5,0,0)</f>
        <v>1304121.1430768885</v>
      </c>
      <c r="E30" s="8">
        <f>FV(C2,1,-$C$4,0,1)</f>
        <v>1217040.0000000012</v>
      </c>
      <c r="F30" s="8">
        <f>FV(D2,1,-$C$4,0,1)</f>
        <v>1305551.9999999995</v>
      </c>
    </row>
    <row r="31" spans="2:6" x14ac:dyDescent="0.25">
      <c r="B31" t="s">
        <v>14</v>
      </c>
      <c r="C31" s="6">
        <f>$C$5*(POWER(1+$C$3,12)-1)/$C$3</f>
        <v>1256556.8092955619</v>
      </c>
      <c r="D31" s="6">
        <f>$C$5*(POWER(1+$D$3,12)-1)/$D$3</f>
        <v>1304121.1430768885</v>
      </c>
      <c r="E31" s="7">
        <f>$C$4*(1+$C$2)</f>
        <v>1217040</v>
      </c>
      <c r="F31" s="7">
        <f>$C$4*(1+$D$2)</f>
        <v>1305552</v>
      </c>
    </row>
    <row r="32" spans="2:6" x14ac:dyDescent="0.25">
      <c r="B32" t="s">
        <v>16</v>
      </c>
      <c r="C32" s="9">
        <f>C17+FV(C3,11,-C5,0,1)</f>
        <v>1256556.8092955609</v>
      </c>
      <c r="D32" s="9">
        <f>C5+FV(D3,11,-C5,0,1)</f>
        <v>1304121.1430768899</v>
      </c>
      <c r="E32" s="2"/>
      <c r="F32" s="2"/>
    </row>
    <row r="33" spans="3:4" x14ac:dyDescent="0.25">
      <c r="C33" s="1"/>
      <c r="D33" s="1"/>
    </row>
    <row r="35" spans="3:4" x14ac:dyDescent="0.25">
      <c r="C35" s="1"/>
    </row>
  </sheetData>
  <mergeCells count="2">
    <mergeCell ref="C16:D16"/>
    <mergeCell ref="E16:F16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Fedorov_A</dc:creator>
  <cp:lastModifiedBy>Fedorov_A</cp:lastModifiedBy>
  <dcterms:created xsi:type="dcterms:W3CDTF">2013-07-09T04:45:00Z</dcterms:created>
  <dcterms:modified xsi:type="dcterms:W3CDTF">2013-07-11T13:41:53Z</dcterms:modified>
</cp:coreProperties>
</file>